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JW0180\Downloads\"/>
    </mc:Choice>
  </mc:AlternateContent>
  <xr:revisionPtr revIDLastSave="0" documentId="8_{EFF48F3B-E2AD-40A5-9C74-2DFDCFA192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5" i="1" l="1"/>
  <c r="E54" i="1"/>
  <c r="D55" i="1"/>
  <c r="D54" i="1"/>
  <c r="E55" i="1"/>
  <c r="G40" i="1"/>
  <c r="M17" i="1" l="1"/>
  <c r="M25" i="1" l="1"/>
  <c r="K25" i="1"/>
  <c r="I25" i="1"/>
</calcChain>
</file>

<file path=xl/sharedStrings.xml><?xml version="1.0" encoding="utf-8"?>
<sst xmlns="http://schemas.openxmlformats.org/spreadsheetml/2006/main" count="54" uniqueCount="54">
  <si>
    <t>Other operations and maintenance expenses</t>
  </si>
  <si>
    <t>Purchased power</t>
  </si>
  <si>
    <t>Total operating revenues</t>
  </si>
  <si>
    <t>Fuel expense</t>
  </si>
  <si>
    <t>Power cost adjustment</t>
  </si>
  <si>
    <t>Energy efficiency programs</t>
  </si>
  <si>
    <t>Depreciation</t>
  </si>
  <si>
    <t>Total electric utility expenses</t>
  </si>
  <si>
    <t>Total operating expenses</t>
  </si>
  <si>
    <t>Operating income</t>
  </si>
  <si>
    <t>AFUDC - equity</t>
  </si>
  <si>
    <t>Earnings of unconsolidated equity-method investments</t>
  </si>
  <si>
    <t>Income before income taxes</t>
  </si>
  <si>
    <t>Income tax expense</t>
  </si>
  <si>
    <t>Net income attributable to IDACORP, Inc.</t>
  </si>
  <si>
    <t>Interest on long-term debt</t>
  </si>
  <si>
    <t>AFUDC - debt</t>
  </si>
  <si>
    <t>Cash and cash equivalents</t>
  </si>
  <si>
    <t>Total current assets</t>
  </si>
  <si>
    <t>Utility plan in service - net</t>
  </si>
  <si>
    <t>Construction work in progress</t>
  </si>
  <si>
    <t>Property, plant and equipment - net</t>
  </si>
  <si>
    <t>Total assets</t>
  </si>
  <si>
    <t>Regulatory assets</t>
  </si>
  <si>
    <t>Total current liabilities</t>
  </si>
  <si>
    <t>Regulatory liabilities</t>
  </si>
  <si>
    <t>Total equity</t>
  </si>
  <si>
    <t>Cash Flow Statement (thousands of dollars)</t>
  </si>
  <si>
    <t>Financial Statistics</t>
  </si>
  <si>
    <t>Book value per share</t>
  </si>
  <si>
    <t>Market-to-book ratio</t>
  </si>
  <si>
    <t>Payout ratio</t>
  </si>
  <si>
    <t>Return on year-end common equity</t>
  </si>
  <si>
    <t>Long-term debt (including current portion)</t>
  </si>
  <si>
    <t>Diluted earnings per share</t>
  </si>
  <si>
    <t>Dividend declared per share</t>
  </si>
  <si>
    <t>Effective tax rate</t>
  </si>
  <si>
    <t>Common shares issued</t>
  </si>
  <si>
    <t>Additions to property, plant and equipment</t>
  </si>
  <si>
    <t>Cash used in investing activities</t>
  </si>
  <si>
    <t>Cash provided by operating activities</t>
  </si>
  <si>
    <t>Balance Sheet (thousands)</t>
  </si>
  <si>
    <t>Income Statement (thousands of dollars, except per share amounts and statistics)</t>
  </si>
  <si>
    <t>Residential revenues</t>
  </si>
  <si>
    <t>Commercial revenues</t>
  </si>
  <si>
    <t>Industrial revenues</t>
  </si>
  <si>
    <t>Irrigation revenues</t>
  </si>
  <si>
    <t>Electric utility operating revenues</t>
  </si>
  <si>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Amounts in Other operations and maintenance expenses, as well as Operating income, in 2014-2017, have been restated to reflect Accounting Standards Update 2017-07, which was adopted by IDACORP on January 1, 2017.</t>
    </r>
  </si>
  <si>
    <t>Other electric utility operating expenses</t>
  </si>
  <si>
    <r>
      <rPr>
        <vertAlign val="superscript"/>
        <sz val="11"/>
        <color theme="1"/>
        <rFont val="Calibri"/>
        <family val="2"/>
        <scheme val="minor"/>
      </rPr>
      <t>(2)</t>
    </r>
    <r>
      <rPr>
        <sz val="11"/>
        <color theme="1"/>
        <rFont val="Calibri"/>
        <family val="2"/>
        <scheme val="minor"/>
      </rPr>
      <t xml:space="preserve"> Cash provided by operating activities and Cash used in investing activities for 2017 and 2016 have been recast to conform with current period presentation to reflect Accounting Standards Update 2016-15, which was adopted by IDACORP on January 1, 2018.</t>
    </r>
  </si>
  <si>
    <t>Net (decrease) increase in cash and cash equivalents</t>
  </si>
  <si>
    <t>Cash provided (used in) by financing activities</t>
  </si>
  <si>
    <t xml:space="preserve">Diluted common shares (weighted)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</si>
</sst>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164" fontId="0" fillId="0" borderId="0" xfId="1" applyNumberFormat="1" applyFont="1"/>
    <xf numFmtId="43" fontId="0" fillId="0" borderId="0" xfId="1" applyNumberFormat="1" applyFont="1"/>
    <xf numFmtId="44" fontId="0" fillId="0" borderId="0" xfId="2" applyFont="1"/>
    <xf numFmtId="9" fontId="0" fillId="0" borderId="0" xfId="3" applyFont="1"/>
    <xf numFmtId="165" fontId="0" fillId="0" borderId="0" xfId="3" applyNumberFormat="1" applyFont="1"/>
    <xf numFmtId="164" fontId="0" fillId="0" borderId="0" xfId="1" applyNumberFormat="1" applyFont="1" applyFill="1"/>
    <xf numFmtId="0" fontId="0" fillId="0" borderId="0" xfId="0" applyFont="1"/>
    <xf numFmtId="0" fontId="0" fillId="0" borderId="0" xfId="0" applyFill="1"/>
    <xf numFmtId="164" fontId="3" fillId="0" borderId="0" xfId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vertical="top" wrapText="1"/>
    </xf>
    <xf numFmtId="165" fontId="0" fillId="0" borderId="0" xfId="3" applyNumberFormat="1" applyFont="1" applyFill="1"/>
    <xf numFmtId="43" fontId="0" fillId="0" borderId="0" xfId="1" applyNumberFormat="1" applyFont="1" applyFill="1"/>
    <xf numFmtId="44" fontId="0" fillId="0" borderId="0" xfId="2" applyFont="1" applyFill="1"/>
    <xf numFmtId="9" fontId="0" fillId="0" borderId="0" xfId="3" applyFont="1" applyFill="1"/>
    <xf numFmtId="9" fontId="0" fillId="0" borderId="0" xfId="3" applyNumberFormat="1" applyFont="1" applyFill="1"/>
    <xf numFmtId="3" fontId="0" fillId="0" borderId="0" xfId="0" applyNumberFormat="1"/>
    <xf numFmtId="43" fontId="0" fillId="0" borderId="0" xfId="1" applyFont="1"/>
    <xf numFmtId="3" fontId="0" fillId="0" borderId="0" xfId="0" applyNumberFormat="1" applyFill="1"/>
    <xf numFmtId="0" fontId="0" fillId="0" borderId="0" xfId="0" applyAlignment="1">
      <alignment horizontal="left" vertical="top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2543175</xdr:colOff>
      <xdr:row>1</xdr:row>
      <xdr:rowOff>48134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6CDA674-2BD5-46E5-9E26-0FD539D658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540000" cy="8006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2"/>
  <sheetViews>
    <sheetView tabSelected="1" topLeftCell="A22" workbookViewId="0">
      <selection activeCell="B40" sqref="B40:C40"/>
    </sheetView>
  </sheetViews>
  <sheetFormatPr defaultRowHeight="15" x14ac:dyDescent="0.25"/>
  <cols>
    <col min="1" max="1" width="74.85546875" bestFit="1" customWidth="1"/>
    <col min="2" max="2" width="11.140625" customWidth="1"/>
    <col min="3" max="3" width="10.5703125" bestFit="1" customWidth="1"/>
    <col min="4" max="4" width="10.42578125" customWidth="1"/>
    <col min="5" max="5" width="10.5703125" bestFit="1" customWidth="1"/>
    <col min="6" max="6" width="11.5703125" customWidth="1"/>
    <col min="7" max="8" width="12.42578125" customWidth="1"/>
    <col min="9" max="9" width="10.5703125" bestFit="1" customWidth="1"/>
    <col min="10" max="10" width="2.7109375" customWidth="1"/>
    <col min="11" max="11" width="10.5703125" bestFit="1" customWidth="1"/>
    <col min="12" max="12" width="2.7109375" customWidth="1"/>
    <col min="13" max="13" width="10.5703125" bestFit="1" customWidth="1"/>
    <col min="14" max="14" width="2.7109375" customWidth="1"/>
    <col min="15" max="15" width="13.28515625" bestFit="1" customWidth="1"/>
    <col min="16" max="17" width="11.5703125" bestFit="1" customWidth="1"/>
  </cols>
  <sheetData>
    <row r="1" spans="1:14" ht="59.1" customHeight="1" x14ac:dyDescent="0.25"/>
    <row r="2" spans="1:14" x14ac:dyDescent="0.25">
      <c r="A2" s="1" t="s">
        <v>42</v>
      </c>
      <c r="B2" s="11">
        <v>2024</v>
      </c>
      <c r="C2" s="11">
        <v>2023</v>
      </c>
      <c r="D2" s="11">
        <v>2022</v>
      </c>
      <c r="E2" s="11">
        <v>2021</v>
      </c>
      <c r="F2" s="11">
        <v>2020</v>
      </c>
      <c r="G2" s="11">
        <v>2019</v>
      </c>
      <c r="H2" s="11">
        <v>2018</v>
      </c>
      <c r="I2" s="11">
        <v>2017</v>
      </c>
      <c r="J2" s="11"/>
      <c r="K2" s="11">
        <v>2016</v>
      </c>
      <c r="L2" s="11"/>
      <c r="M2" s="11">
        <v>2015</v>
      </c>
      <c r="N2" s="11"/>
    </row>
    <row r="3" spans="1:14" x14ac:dyDescent="0.25">
      <c r="A3" s="8" t="s">
        <v>43</v>
      </c>
      <c r="B3" s="18">
        <v>700586</v>
      </c>
      <c r="C3" s="7">
        <v>684649</v>
      </c>
      <c r="D3" s="7">
        <v>645236</v>
      </c>
      <c r="E3" s="2">
        <v>583061</v>
      </c>
      <c r="F3" s="2">
        <v>547404</v>
      </c>
      <c r="G3" s="2">
        <v>526966</v>
      </c>
      <c r="H3" s="2">
        <v>530527</v>
      </c>
      <c r="I3" s="2">
        <v>552333</v>
      </c>
      <c r="J3" s="2"/>
      <c r="K3" s="2">
        <v>514954</v>
      </c>
      <c r="L3" s="2"/>
      <c r="M3" s="2">
        <v>512068</v>
      </c>
      <c r="N3" s="2"/>
    </row>
    <row r="4" spans="1:14" x14ac:dyDescent="0.25">
      <c r="A4" s="8" t="s">
        <v>44</v>
      </c>
      <c r="B4" s="18">
        <v>397385</v>
      </c>
      <c r="C4" s="7">
        <v>378330</v>
      </c>
      <c r="D4" s="7">
        <v>347970</v>
      </c>
      <c r="E4" s="2">
        <v>314745</v>
      </c>
      <c r="F4" s="2">
        <v>293057</v>
      </c>
      <c r="G4" s="2">
        <v>295203</v>
      </c>
      <c r="H4" s="2">
        <v>310299</v>
      </c>
      <c r="I4" s="2">
        <v>319195</v>
      </c>
      <c r="J4" s="2"/>
      <c r="K4" s="2">
        <v>302650</v>
      </c>
      <c r="L4" s="2"/>
      <c r="M4" s="2">
        <v>306178</v>
      </c>
      <c r="N4" s="2"/>
    </row>
    <row r="5" spans="1:14" x14ac:dyDescent="0.25">
      <c r="A5" s="8" t="s">
        <v>45</v>
      </c>
      <c r="B5" s="18">
        <v>267211</v>
      </c>
      <c r="C5" s="7">
        <v>244538</v>
      </c>
      <c r="D5" s="7">
        <v>217368</v>
      </c>
      <c r="E5" s="2">
        <v>195214</v>
      </c>
      <c r="F5" s="2">
        <v>181258</v>
      </c>
      <c r="G5" s="2">
        <v>181372</v>
      </c>
      <c r="H5" s="2">
        <v>190130</v>
      </c>
      <c r="I5" s="2">
        <v>195124</v>
      </c>
      <c r="J5" s="2"/>
      <c r="K5" s="2">
        <v>182590</v>
      </c>
      <c r="L5" s="2"/>
      <c r="M5" s="2">
        <v>182254</v>
      </c>
      <c r="N5" s="2"/>
    </row>
    <row r="6" spans="1:14" x14ac:dyDescent="0.25">
      <c r="A6" s="8" t="s">
        <v>46</v>
      </c>
      <c r="B6" s="18">
        <v>196401</v>
      </c>
      <c r="C6" s="7">
        <v>173929</v>
      </c>
      <c r="D6" s="7">
        <v>170964</v>
      </c>
      <c r="E6" s="2">
        <v>168664</v>
      </c>
      <c r="F6" s="2">
        <v>154791</v>
      </c>
      <c r="G6" s="2">
        <v>135850</v>
      </c>
      <c r="H6" s="2">
        <v>158001</v>
      </c>
      <c r="I6" s="2">
        <v>150030</v>
      </c>
      <c r="J6" s="2"/>
      <c r="K6" s="2">
        <v>156505</v>
      </c>
      <c r="L6" s="2"/>
      <c r="M6" s="2">
        <v>164403</v>
      </c>
      <c r="N6" s="2"/>
    </row>
    <row r="7" spans="1:14" x14ac:dyDescent="0.25">
      <c r="A7" s="9" t="s">
        <v>47</v>
      </c>
      <c r="B7" s="18">
        <v>1822965</v>
      </c>
      <c r="C7" s="7">
        <v>1762894</v>
      </c>
      <c r="D7" s="7">
        <v>1641040</v>
      </c>
      <c r="E7" s="7">
        <v>1455410</v>
      </c>
      <c r="F7" s="7">
        <v>1347340</v>
      </c>
      <c r="G7" s="7">
        <v>1342940</v>
      </c>
      <c r="H7" s="7">
        <v>1366582</v>
      </c>
      <c r="I7" s="7">
        <v>1344893</v>
      </c>
      <c r="J7" s="7"/>
      <c r="K7" s="7">
        <v>1259353</v>
      </c>
      <c r="L7" s="7"/>
      <c r="M7" s="7">
        <v>1267505</v>
      </c>
      <c r="N7" s="7"/>
    </row>
    <row r="8" spans="1:14" x14ac:dyDescent="0.25">
      <c r="A8" t="s">
        <v>2</v>
      </c>
      <c r="B8" s="18">
        <v>1826633</v>
      </c>
      <c r="C8" s="7">
        <v>1766356</v>
      </c>
      <c r="D8" s="7">
        <v>1643981</v>
      </c>
      <c r="E8" s="2">
        <v>1458084</v>
      </c>
      <c r="F8" s="2">
        <v>1350729</v>
      </c>
      <c r="G8" s="2">
        <v>1346383</v>
      </c>
      <c r="H8" s="2">
        <v>1370752</v>
      </c>
      <c r="I8" s="2">
        <v>1349486</v>
      </c>
      <c r="J8" s="2"/>
      <c r="K8" s="2">
        <v>1262020</v>
      </c>
      <c r="L8" s="2"/>
      <c r="M8" s="2">
        <v>1270289</v>
      </c>
      <c r="N8" s="2"/>
    </row>
    <row r="9" spans="1:14" x14ac:dyDescent="0.25">
      <c r="A9" t="s">
        <v>1</v>
      </c>
      <c r="B9" s="18">
        <v>425082</v>
      </c>
      <c r="C9" s="7">
        <v>501531</v>
      </c>
      <c r="D9" s="7">
        <v>544345</v>
      </c>
      <c r="E9" s="2">
        <v>393691</v>
      </c>
      <c r="F9" s="2">
        <v>297417</v>
      </c>
      <c r="G9" s="2">
        <v>285266</v>
      </c>
      <c r="H9" s="2">
        <v>293814</v>
      </c>
      <c r="I9" s="2">
        <v>248950</v>
      </c>
      <c r="J9" s="2"/>
      <c r="K9" s="2">
        <v>245764</v>
      </c>
      <c r="L9" s="2"/>
      <c r="M9" s="2">
        <v>226470</v>
      </c>
      <c r="N9" s="2"/>
    </row>
    <row r="10" spans="1:14" x14ac:dyDescent="0.25">
      <c r="A10" t="s">
        <v>3</v>
      </c>
      <c r="B10" s="7">
        <v>259204</v>
      </c>
      <c r="C10" s="7">
        <v>275405</v>
      </c>
      <c r="D10" s="7">
        <v>230210</v>
      </c>
      <c r="E10" s="2">
        <v>180550</v>
      </c>
      <c r="F10" s="2">
        <v>172740</v>
      </c>
      <c r="G10" s="2">
        <v>156872</v>
      </c>
      <c r="H10" s="2">
        <v>133198</v>
      </c>
      <c r="I10" s="2">
        <v>145829</v>
      </c>
      <c r="J10" s="2"/>
      <c r="K10" s="2">
        <v>179491</v>
      </c>
      <c r="L10" s="2"/>
      <c r="M10" s="2">
        <v>186231</v>
      </c>
      <c r="N10" s="2"/>
    </row>
    <row r="11" spans="1:14" x14ac:dyDescent="0.25">
      <c r="A11" t="s">
        <v>4</v>
      </c>
      <c r="B11" s="7">
        <v>89757</v>
      </c>
      <c r="C11" s="7">
        <v>6885</v>
      </c>
      <c r="D11" s="7">
        <v>-100659</v>
      </c>
      <c r="E11" s="2">
        <v>-49844</v>
      </c>
      <c r="F11" s="2">
        <v>-33708</v>
      </c>
      <c r="G11" s="2">
        <v>2047</v>
      </c>
      <c r="H11" s="2">
        <v>42106</v>
      </c>
      <c r="I11" s="2">
        <v>52024</v>
      </c>
      <c r="J11" s="2"/>
      <c r="K11" s="2">
        <v>-5330</v>
      </c>
      <c r="L11" s="2"/>
      <c r="M11" s="2">
        <v>16766</v>
      </c>
      <c r="N11" s="2"/>
    </row>
    <row r="12" spans="1:14" ht="17.25" x14ac:dyDescent="0.25">
      <c r="A12" t="s">
        <v>0</v>
      </c>
      <c r="B12" s="7">
        <v>460951</v>
      </c>
      <c r="C12" s="7">
        <v>399855</v>
      </c>
      <c r="D12" s="7">
        <v>399375</v>
      </c>
      <c r="E12" s="2">
        <v>361297</v>
      </c>
      <c r="F12" s="2">
        <v>352071</v>
      </c>
      <c r="G12" s="2">
        <v>355770</v>
      </c>
      <c r="H12" s="2">
        <v>364456</v>
      </c>
      <c r="I12" s="2">
        <v>346695</v>
      </c>
      <c r="J12" s="10">
        <v>-1</v>
      </c>
      <c r="K12" s="2">
        <v>349290</v>
      </c>
      <c r="L12" s="10">
        <v>-1</v>
      </c>
      <c r="M12" s="2">
        <v>340082</v>
      </c>
      <c r="N12" s="10">
        <v>-1</v>
      </c>
    </row>
    <row r="13" spans="1:14" x14ac:dyDescent="0.25">
      <c r="A13" t="s">
        <v>5</v>
      </c>
      <c r="B13" s="7">
        <v>27580</v>
      </c>
      <c r="C13" s="7">
        <v>31948</v>
      </c>
      <c r="D13" s="7">
        <v>33197</v>
      </c>
      <c r="E13" s="2">
        <v>29920</v>
      </c>
      <c r="F13" s="2">
        <v>42478</v>
      </c>
      <c r="G13" s="2">
        <v>40128</v>
      </c>
      <c r="H13" s="2">
        <v>35703</v>
      </c>
      <c r="I13" s="2">
        <v>39241</v>
      </c>
      <c r="J13" s="2"/>
      <c r="K13" s="2">
        <v>33754</v>
      </c>
      <c r="L13" s="7"/>
      <c r="M13" s="2">
        <v>30532</v>
      </c>
      <c r="N13" s="7"/>
    </row>
    <row r="14" spans="1:14" x14ac:dyDescent="0.25">
      <c r="A14" t="s">
        <v>6</v>
      </c>
      <c r="B14" s="7">
        <v>223410</v>
      </c>
      <c r="C14" s="7">
        <v>195341</v>
      </c>
      <c r="D14" s="7">
        <v>170077</v>
      </c>
      <c r="E14" s="2">
        <v>175555</v>
      </c>
      <c r="F14" s="2">
        <v>171648</v>
      </c>
      <c r="G14" s="2">
        <v>169210</v>
      </c>
      <c r="H14" s="2">
        <v>165190</v>
      </c>
      <c r="I14" s="2">
        <v>162091</v>
      </c>
      <c r="J14" s="2"/>
      <c r="K14" s="2">
        <v>143661</v>
      </c>
      <c r="L14" s="7"/>
      <c r="M14" s="2">
        <v>138110</v>
      </c>
      <c r="N14" s="7"/>
    </row>
    <row r="15" spans="1:14" x14ac:dyDescent="0.25">
      <c r="A15" t="s">
        <v>49</v>
      </c>
      <c r="B15" s="7">
        <v>8798</v>
      </c>
      <c r="C15" s="7">
        <v>38550</v>
      </c>
      <c r="D15" s="7">
        <v>37325</v>
      </c>
      <c r="E15" s="7">
        <v>34673</v>
      </c>
      <c r="F15" s="7">
        <v>34914</v>
      </c>
      <c r="G15" s="7">
        <v>35995</v>
      </c>
      <c r="H15" s="7">
        <v>36859</v>
      </c>
      <c r="I15" s="7">
        <v>34089</v>
      </c>
      <c r="J15" s="7"/>
      <c r="K15" s="7">
        <v>32823</v>
      </c>
      <c r="L15" s="7"/>
      <c r="M15" s="7">
        <v>32808</v>
      </c>
      <c r="N15" s="7"/>
    </row>
    <row r="16" spans="1:14" ht="17.25" x14ac:dyDescent="0.25">
      <c r="A16" s="9" t="s">
        <v>7</v>
      </c>
      <c r="B16" s="7">
        <v>1494782</v>
      </c>
      <c r="C16" s="7">
        <v>1449515</v>
      </c>
      <c r="D16" s="7">
        <v>1313870</v>
      </c>
      <c r="E16" s="7">
        <v>1125842</v>
      </c>
      <c r="F16" s="7">
        <v>1037560</v>
      </c>
      <c r="G16" s="7">
        <v>1045288</v>
      </c>
      <c r="H16" s="7">
        <v>1071326</v>
      </c>
      <c r="I16" s="7">
        <v>1028919</v>
      </c>
      <c r="J16" s="10">
        <v>-1</v>
      </c>
      <c r="K16" s="7">
        <v>979453</v>
      </c>
      <c r="L16" s="10">
        <v>-1</v>
      </c>
      <c r="M16" s="7">
        <v>970999</v>
      </c>
      <c r="N16" s="10">
        <v>-1</v>
      </c>
    </row>
    <row r="17" spans="1:14" ht="17.25" x14ac:dyDescent="0.25">
      <c r="A17" s="9" t="s">
        <v>8</v>
      </c>
      <c r="B17" s="7">
        <v>1498794</v>
      </c>
      <c r="C17" s="7">
        <v>1452879</v>
      </c>
      <c r="D17" s="7">
        <v>1316803</v>
      </c>
      <c r="E17" s="7">
        <v>1128433</v>
      </c>
      <c r="F17" s="7">
        <v>1041208</v>
      </c>
      <c r="G17" s="7">
        <v>1048057</v>
      </c>
      <c r="H17" s="7">
        <v>1073830</v>
      </c>
      <c r="I17" s="7">
        <v>1033941</v>
      </c>
      <c r="J17" s="10">
        <v>-1</v>
      </c>
      <c r="K17" s="7">
        <v>978438</v>
      </c>
      <c r="L17" s="10">
        <v>-1</v>
      </c>
      <c r="M17" s="7">
        <f>988192-14951</f>
        <v>973241</v>
      </c>
      <c r="N17" s="10">
        <v>-1</v>
      </c>
    </row>
    <row r="18" spans="1:14" ht="17.25" x14ac:dyDescent="0.25">
      <c r="A18" t="s">
        <v>9</v>
      </c>
      <c r="B18" s="7">
        <v>327839</v>
      </c>
      <c r="C18" s="7">
        <v>313477</v>
      </c>
      <c r="D18" s="7">
        <v>327178</v>
      </c>
      <c r="E18" s="7">
        <v>329651</v>
      </c>
      <c r="F18" s="7">
        <v>309521</v>
      </c>
      <c r="G18" s="7">
        <v>298326</v>
      </c>
      <c r="H18" s="7">
        <v>296922</v>
      </c>
      <c r="I18" s="7">
        <v>315545</v>
      </c>
      <c r="J18" s="10">
        <v>-1</v>
      </c>
      <c r="K18" s="7">
        <v>283582</v>
      </c>
      <c r="L18" s="10">
        <v>-1</v>
      </c>
      <c r="M18" s="7">
        <v>297048</v>
      </c>
      <c r="N18" s="10">
        <v>-1</v>
      </c>
    </row>
    <row r="19" spans="1:14" x14ac:dyDescent="0.25">
      <c r="A19" t="s">
        <v>10</v>
      </c>
      <c r="B19" s="7">
        <v>53238</v>
      </c>
      <c r="C19" s="7">
        <v>43221</v>
      </c>
      <c r="D19" s="7">
        <v>37285</v>
      </c>
      <c r="E19" s="7">
        <v>31537</v>
      </c>
      <c r="F19" s="7">
        <v>29551</v>
      </c>
      <c r="G19" s="7">
        <v>27112</v>
      </c>
      <c r="H19" s="7">
        <v>24353</v>
      </c>
      <c r="I19" s="7">
        <v>20784</v>
      </c>
      <c r="J19" s="7"/>
      <c r="K19" s="7">
        <v>22031</v>
      </c>
      <c r="L19" s="7"/>
      <c r="M19" s="7">
        <v>21785</v>
      </c>
      <c r="N19" s="2"/>
    </row>
    <row r="20" spans="1:14" x14ac:dyDescent="0.25">
      <c r="A20" t="s">
        <v>11</v>
      </c>
      <c r="B20" s="7">
        <v>4539</v>
      </c>
      <c r="C20" s="7">
        <v>12426</v>
      </c>
      <c r="D20" s="7">
        <v>11511</v>
      </c>
      <c r="E20" s="7">
        <v>11435</v>
      </c>
      <c r="F20" s="7">
        <v>11513</v>
      </c>
      <c r="G20" s="7">
        <v>12370</v>
      </c>
      <c r="H20" s="7">
        <v>12449</v>
      </c>
      <c r="I20" s="7">
        <v>11374</v>
      </c>
      <c r="J20" s="7"/>
      <c r="K20" s="7">
        <v>12871</v>
      </c>
      <c r="L20" s="7"/>
      <c r="M20" s="7">
        <v>11128</v>
      </c>
      <c r="N20" s="2"/>
    </row>
    <row r="21" spans="1:14" x14ac:dyDescent="0.25">
      <c r="A21" t="s">
        <v>15</v>
      </c>
      <c r="B21" s="20">
        <v>139196</v>
      </c>
      <c r="C21" s="7">
        <v>116216</v>
      </c>
      <c r="D21" s="7">
        <v>87259</v>
      </c>
      <c r="E21" s="7">
        <v>84145</v>
      </c>
      <c r="F21" s="7">
        <v>84251</v>
      </c>
      <c r="G21" s="7">
        <v>82457</v>
      </c>
      <c r="H21" s="7">
        <v>84408</v>
      </c>
      <c r="I21" s="7">
        <v>81198</v>
      </c>
      <c r="J21" s="7"/>
      <c r="K21" s="7">
        <v>81956</v>
      </c>
      <c r="L21" s="7"/>
      <c r="M21" s="7">
        <v>83056</v>
      </c>
      <c r="N21" s="2"/>
    </row>
    <row r="22" spans="1:14" x14ac:dyDescent="0.25">
      <c r="A22" t="s">
        <v>16</v>
      </c>
      <c r="B22" s="7">
        <v>-27785</v>
      </c>
      <c r="C22" s="7">
        <v>-20012</v>
      </c>
      <c r="D22" s="7">
        <v>-13914</v>
      </c>
      <c r="E22" s="7">
        <v>-11993</v>
      </c>
      <c r="F22" s="7">
        <v>-11578</v>
      </c>
      <c r="G22" s="7">
        <v>-10703</v>
      </c>
      <c r="H22" s="7">
        <v>-10151</v>
      </c>
      <c r="I22" s="7">
        <v>-8694</v>
      </c>
      <c r="J22" s="7"/>
      <c r="K22" s="7">
        <v>-10194</v>
      </c>
      <c r="L22" s="7"/>
      <c r="M22" s="7">
        <v>-10044</v>
      </c>
      <c r="N22" s="2"/>
    </row>
    <row r="23" spans="1:14" x14ac:dyDescent="0.25">
      <c r="A23" t="s">
        <v>12</v>
      </c>
      <c r="B23" s="7">
        <v>305004</v>
      </c>
      <c r="C23" s="7">
        <v>289189</v>
      </c>
      <c r="D23" s="7">
        <v>297404</v>
      </c>
      <c r="E23" s="7">
        <v>282784</v>
      </c>
      <c r="F23" s="7">
        <v>266668</v>
      </c>
      <c r="G23" s="7">
        <v>257835</v>
      </c>
      <c r="H23" s="7">
        <v>244909</v>
      </c>
      <c r="I23" s="7">
        <v>261848</v>
      </c>
      <c r="J23" s="7"/>
      <c r="K23" s="7">
        <v>234517</v>
      </c>
      <c r="L23" s="7"/>
      <c r="M23" s="7">
        <v>240235</v>
      </c>
      <c r="N23" s="2"/>
    </row>
    <row r="24" spans="1:14" x14ac:dyDescent="0.25">
      <c r="A24" t="s">
        <v>13</v>
      </c>
      <c r="B24" s="7">
        <v>15053</v>
      </c>
      <c r="C24" s="7">
        <v>27296</v>
      </c>
      <c r="D24" s="7">
        <v>37844</v>
      </c>
      <c r="E24" s="7">
        <v>36912</v>
      </c>
      <c r="F24" s="7">
        <v>28700</v>
      </c>
      <c r="G24" s="7">
        <v>24507</v>
      </c>
      <c r="H24" s="7">
        <v>17386</v>
      </c>
      <c r="I24" s="7">
        <v>48660</v>
      </c>
      <c r="J24" s="7"/>
      <c r="K24" s="7">
        <v>36429</v>
      </c>
      <c r="L24" s="7"/>
      <c r="M24" s="7">
        <v>45760</v>
      </c>
      <c r="N24" s="2"/>
    </row>
    <row r="25" spans="1:14" x14ac:dyDescent="0.25">
      <c r="A25" t="s">
        <v>36</v>
      </c>
      <c r="B25" s="13">
        <f>B24/B23</f>
        <v>4.9353451102280628E-2</v>
      </c>
      <c r="C25" s="13">
        <v>9.4388099132401301E-2</v>
      </c>
      <c r="D25" s="13">
        <v>0.127</v>
      </c>
      <c r="E25" s="6">
        <v>0.13100000000000001</v>
      </c>
      <c r="F25" s="6">
        <v>0.108</v>
      </c>
      <c r="G25" s="6">
        <v>9.5000000000000001E-2</v>
      </c>
      <c r="H25" s="6">
        <v>7.0999999999999994E-2</v>
      </c>
      <c r="I25" s="6">
        <f t="shared" ref="I25:M25" si="0">I24/I23</f>
        <v>0.18583300235250985</v>
      </c>
      <c r="J25" s="6"/>
      <c r="K25" s="6">
        <f t="shared" si="0"/>
        <v>0.15533628692163043</v>
      </c>
      <c r="L25" s="6"/>
      <c r="M25" s="6">
        <f t="shared" si="0"/>
        <v>0.19048015484837763</v>
      </c>
      <c r="N25" s="6"/>
    </row>
    <row r="26" spans="1:14" x14ac:dyDescent="0.25">
      <c r="A26" t="s">
        <v>14</v>
      </c>
      <c r="B26" s="7">
        <v>289174</v>
      </c>
      <c r="C26" s="7">
        <v>261195</v>
      </c>
      <c r="D26" s="7">
        <v>258982</v>
      </c>
      <c r="E26" s="2">
        <v>245550</v>
      </c>
      <c r="F26" s="2">
        <v>237417</v>
      </c>
      <c r="G26" s="2">
        <v>232854</v>
      </c>
      <c r="H26" s="2">
        <v>226801</v>
      </c>
      <c r="I26" s="2">
        <v>212419</v>
      </c>
      <c r="J26" s="2"/>
      <c r="K26" s="2">
        <v>198288</v>
      </c>
      <c r="L26" s="2"/>
      <c r="M26" s="2">
        <v>194679</v>
      </c>
      <c r="N26" s="2"/>
    </row>
    <row r="27" spans="1:14" x14ac:dyDescent="0.25">
      <c r="A27" t="s">
        <v>34</v>
      </c>
      <c r="B27" s="14">
        <v>5.5</v>
      </c>
      <c r="C27" s="14">
        <v>5.14</v>
      </c>
      <c r="D27" s="14">
        <v>5.1100000000000003</v>
      </c>
      <c r="E27" s="3">
        <v>4.8499999999999996</v>
      </c>
      <c r="F27" s="3">
        <v>4.6900000000000004</v>
      </c>
      <c r="G27" s="3">
        <v>4.6100000000000003</v>
      </c>
      <c r="H27" s="3">
        <v>4.49</v>
      </c>
      <c r="I27">
        <v>4.21</v>
      </c>
      <c r="K27">
        <v>3.94</v>
      </c>
      <c r="M27">
        <v>3.87</v>
      </c>
    </row>
    <row r="28" spans="1:14" x14ac:dyDescent="0.25">
      <c r="A28" t="s">
        <v>35</v>
      </c>
      <c r="B28" s="14">
        <v>3.35</v>
      </c>
      <c r="C28" s="14">
        <v>3.2</v>
      </c>
      <c r="D28" s="14">
        <v>3.04</v>
      </c>
      <c r="E28" s="3">
        <v>2.88</v>
      </c>
      <c r="F28" s="3">
        <v>2.72</v>
      </c>
      <c r="G28" s="3">
        <v>2.56</v>
      </c>
      <c r="H28" s="3">
        <v>2.4</v>
      </c>
      <c r="I28">
        <v>2.2400000000000002</v>
      </c>
      <c r="K28">
        <v>2.08</v>
      </c>
      <c r="M28">
        <v>1.92</v>
      </c>
    </row>
    <row r="29" spans="1:14" x14ac:dyDescent="0.25">
      <c r="B29" s="19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4" x14ac:dyDescent="0.25">
      <c r="A30" s="1" t="s">
        <v>41</v>
      </c>
      <c r="B30" s="1"/>
      <c r="C30" s="1"/>
      <c r="D30" s="9"/>
    </row>
    <row r="31" spans="1:14" x14ac:dyDescent="0.25">
      <c r="A31" t="s">
        <v>17</v>
      </c>
      <c r="B31" s="18">
        <v>368865</v>
      </c>
      <c r="C31" s="7">
        <v>327429</v>
      </c>
      <c r="D31" s="7">
        <v>177577</v>
      </c>
      <c r="E31" s="2">
        <v>215243</v>
      </c>
      <c r="F31" s="2">
        <v>275116</v>
      </c>
      <c r="G31" s="2">
        <v>217254</v>
      </c>
      <c r="H31" s="2">
        <v>267492</v>
      </c>
      <c r="I31" s="2">
        <v>76649</v>
      </c>
      <c r="J31" s="2"/>
      <c r="K31" s="2">
        <v>61480</v>
      </c>
      <c r="L31" s="2"/>
      <c r="M31" s="2">
        <v>114802</v>
      </c>
      <c r="N31" s="2"/>
    </row>
    <row r="32" spans="1:14" x14ac:dyDescent="0.25">
      <c r="A32" t="s">
        <v>18</v>
      </c>
      <c r="B32" s="18">
        <v>988455</v>
      </c>
      <c r="C32" s="7">
        <v>1004054</v>
      </c>
      <c r="D32" s="7">
        <v>693653</v>
      </c>
      <c r="E32" s="2">
        <v>595873</v>
      </c>
      <c r="F32" s="2">
        <v>642401</v>
      </c>
      <c r="G32" s="2">
        <v>565146</v>
      </c>
      <c r="H32" s="2">
        <v>597640</v>
      </c>
      <c r="I32" s="2">
        <v>443601</v>
      </c>
      <c r="J32" s="2"/>
      <c r="K32" s="2">
        <v>440312</v>
      </c>
      <c r="L32" s="2"/>
      <c r="M32" s="2">
        <v>462036</v>
      </c>
      <c r="N32" s="2"/>
    </row>
    <row r="33" spans="1:14" x14ac:dyDescent="0.25">
      <c r="A33" t="s">
        <v>19</v>
      </c>
      <c r="B33" s="18">
        <v>5243057</v>
      </c>
      <c r="C33" s="7">
        <v>4733788</v>
      </c>
      <c r="D33" s="7">
        <v>4363188</v>
      </c>
      <c r="E33" s="2">
        <v>4210365</v>
      </c>
      <c r="F33" s="2">
        <v>4089959</v>
      </c>
      <c r="G33" s="2">
        <v>3957784</v>
      </c>
      <c r="H33" s="2">
        <v>3893075</v>
      </c>
      <c r="I33" s="2">
        <v>3807888</v>
      </c>
      <c r="J33" s="2"/>
      <c r="K33" s="2">
        <v>3743567</v>
      </c>
      <c r="L33" s="2"/>
      <c r="M33" s="2">
        <v>3571537</v>
      </c>
      <c r="N33" s="2"/>
    </row>
    <row r="34" spans="1:14" x14ac:dyDescent="0.25">
      <c r="A34" t="s">
        <v>20</v>
      </c>
      <c r="B34" s="18">
        <v>1244559</v>
      </c>
      <c r="C34" s="7">
        <v>985502</v>
      </c>
      <c r="D34" s="7">
        <v>785706</v>
      </c>
      <c r="E34" s="2">
        <v>670585</v>
      </c>
      <c r="F34" s="2">
        <v>597152</v>
      </c>
      <c r="G34" s="2">
        <v>552499</v>
      </c>
      <c r="H34" s="2">
        <v>480259</v>
      </c>
      <c r="I34" s="2">
        <v>452424</v>
      </c>
      <c r="J34" s="2"/>
      <c r="K34" s="2">
        <v>405069</v>
      </c>
      <c r="L34" s="2"/>
      <c r="M34" s="2">
        <v>396931</v>
      </c>
      <c r="N34" s="2"/>
    </row>
    <row r="35" spans="1:14" x14ac:dyDescent="0.25">
      <c r="A35" t="s">
        <v>21</v>
      </c>
      <c r="B35" s="18">
        <v>6517318</v>
      </c>
      <c r="C35" s="7">
        <v>5745230</v>
      </c>
      <c r="D35" s="7">
        <v>5172970</v>
      </c>
      <c r="E35" s="2">
        <v>4901822</v>
      </c>
      <c r="F35" s="2">
        <v>4709510</v>
      </c>
      <c r="G35" s="2">
        <v>4531454</v>
      </c>
      <c r="H35" s="2">
        <v>4395735</v>
      </c>
      <c r="I35" s="2">
        <v>4283875</v>
      </c>
      <c r="J35" s="2"/>
      <c r="K35" s="2">
        <v>4171999</v>
      </c>
      <c r="L35" s="2"/>
      <c r="M35" s="2">
        <v>3992413</v>
      </c>
      <c r="N35" s="2"/>
    </row>
    <row r="36" spans="1:14" x14ac:dyDescent="0.25">
      <c r="A36" t="s">
        <v>23</v>
      </c>
      <c r="B36" s="18">
        <v>1418057</v>
      </c>
      <c r="C36" s="7">
        <v>1426815</v>
      </c>
      <c r="D36" s="7">
        <v>1421912</v>
      </c>
      <c r="E36" s="2">
        <v>1462431</v>
      </c>
      <c r="F36" s="2">
        <v>1495488</v>
      </c>
      <c r="G36" s="2">
        <v>1326433</v>
      </c>
      <c r="H36" s="2">
        <v>1165467</v>
      </c>
      <c r="I36" s="2">
        <v>1083483</v>
      </c>
      <c r="J36" s="2"/>
      <c r="K36" s="2">
        <v>1409329</v>
      </c>
      <c r="L36" s="2"/>
      <c r="M36" s="2">
        <v>1305210</v>
      </c>
      <c r="N36" s="2"/>
    </row>
    <row r="37" spans="1:14" x14ac:dyDescent="0.25">
      <c r="A37" t="s">
        <v>22</v>
      </c>
      <c r="B37" s="18">
        <v>9239363</v>
      </c>
      <c r="C37" s="7">
        <v>8475918</v>
      </c>
      <c r="D37" s="7">
        <v>7543258</v>
      </c>
      <c r="E37" s="2">
        <v>7210515</v>
      </c>
      <c r="F37" s="2">
        <v>7095244</v>
      </c>
      <c r="G37" s="2">
        <v>6641201</v>
      </c>
      <c r="H37" s="2">
        <v>6382754</v>
      </c>
      <c r="I37" s="2">
        <v>6045405</v>
      </c>
      <c r="J37" s="2"/>
      <c r="K37" s="2">
        <v>6289897</v>
      </c>
      <c r="L37" s="2"/>
      <c r="M37" s="2">
        <v>6023314</v>
      </c>
      <c r="N37" s="2"/>
    </row>
    <row r="38" spans="1:14" x14ac:dyDescent="0.25">
      <c r="A38" t="s">
        <v>24</v>
      </c>
      <c r="B38" s="18">
        <v>700801</v>
      </c>
      <c r="C38" s="7">
        <v>634076</v>
      </c>
      <c r="D38" s="7">
        <v>548565</v>
      </c>
      <c r="E38" s="2">
        <v>325624</v>
      </c>
      <c r="F38" s="2">
        <v>287571</v>
      </c>
      <c r="G38" s="2">
        <v>374859</v>
      </c>
      <c r="H38" s="2">
        <v>258592</v>
      </c>
      <c r="I38" s="2">
        <v>200749</v>
      </c>
      <c r="J38" s="2"/>
      <c r="K38" s="2">
        <v>249715</v>
      </c>
      <c r="L38" s="2"/>
      <c r="M38" s="2">
        <v>242306</v>
      </c>
      <c r="N38" s="2"/>
    </row>
    <row r="39" spans="1:14" x14ac:dyDescent="0.25">
      <c r="A39" t="s">
        <v>25</v>
      </c>
      <c r="B39" s="18">
        <v>976803</v>
      </c>
      <c r="C39" s="7">
        <v>874601</v>
      </c>
      <c r="D39" s="7">
        <v>796644</v>
      </c>
      <c r="E39" s="2">
        <v>781695</v>
      </c>
      <c r="F39" s="2">
        <v>757730</v>
      </c>
      <c r="G39" s="2">
        <v>748198</v>
      </c>
      <c r="H39" s="2">
        <v>738994</v>
      </c>
      <c r="I39" s="2">
        <v>698044</v>
      </c>
      <c r="J39" s="2"/>
      <c r="K39" s="2">
        <v>436845</v>
      </c>
      <c r="L39" s="2"/>
      <c r="M39" s="2">
        <v>416282</v>
      </c>
      <c r="N39" s="2"/>
    </row>
    <row r="40" spans="1:14" x14ac:dyDescent="0.25">
      <c r="A40" t="s">
        <v>33</v>
      </c>
      <c r="B40" s="20">
        <v>3073662</v>
      </c>
      <c r="C40" s="7">
        <v>2825590</v>
      </c>
      <c r="D40" s="7">
        <v>2194145</v>
      </c>
      <c r="E40" s="2">
        <v>2000640</v>
      </c>
      <c r="F40" s="2">
        <v>2000414</v>
      </c>
      <c r="G40" s="2">
        <f>1736659+100000</f>
        <v>1836659</v>
      </c>
      <c r="H40" s="2">
        <v>1834788</v>
      </c>
      <c r="I40" s="2">
        <v>1746123</v>
      </c>
      <c r="J40" s="2"/>
      <c r="K40" s="2">
        <v>1745678</v>
      </c>
      <c r="L40" s="2"/>
      <c r="M40" s="2">
        <v>1726474</v>
      </c>
      <c r="N40" s="2"/>
    </row>
    <row r="41" spans="1:14" x14ac:dyDescent="0.25">
      <c r="A41" t="s">
        <v>26</v>
      </c>
      <c r="B41" s="18">
        <v>3337955</v>
      </c>
      <c r="C41" s="7">
        <v>2914743</v>
      </c>
      <c r="D41" s="7">
        <v>2814615</v>
      </c>
      <c r="E41" s="2">
        <v>2675234</v>
      </c>
      <c r="F41" s="2">
        <v>2566456</v>
      </c>
      <c r="G41" s="2">
        <v>2470553</v>
      </c>
      <c r="H41" s="2">
        <v>2375811</v>
      </c>
      <c r="I41" s="2">
        <v>2256114</v>
      </c>
      <c r="J41" s="2"/>
      <c r="K41" s="2">
        <v>2157866</v>
      </c>
      <c r="L41" s="2"/>
      <c r="M41" s="2">
        <v>2062044</v>
      </c>
      <c r="N41" s="2"/>
    </row>
    <row r="42" spans="1:14" x14ac:dyDescent="0.25">
      <c r="A42" t="s">
        <v>37</v>
      </c>
      <c r="B42" s="7">
        <v>53962.3</v>
      </c>
      <c r="C42" s="7">
        <v>50615</v>
      </c>
      <c r="D42" s="7">
        <v>50562</v>
      </c>
      <c r="E42" s="2">
        <v>50516</v>
      </c>
      <c r="F42" s="2">
        <v>50462</v>
      </c>
      <c r="G42" s="2">
        <v>50420</v>
      </c>
      <c r="H42" s="2">
        <v>50420</v>
      </c>
      <c r="I42" s="2">
        <v>50420</v>
      </c>
      <c r="J42" s="2"/>
      <c r="K42" s="2">
        <v>50420</v>
      </c>
      <c r="L42" s="2"/>
      <c r="M42" s="2">
        <v>50352</v>
      </c>
      <c r="N42" s="2"/>
    </row>
    <row r="43" spans="1:14" x14ac:dyDescent="0.25">
      <c r="A43" t="s">
        <v>53</v>
      </c>
      <c r="B43" s="7">
        <v>52615</v>
      </c>
      <c r="C43" s="7">
        <v>50806</v>
      </c>
      <c r="D43" s="7">
        <v>50699</v>
      </c>
      <c r="E43" s="7">
        <v>50645</v>
      </c>
      <c r="F43" s="7">
        <v>50572</v>
      </c>
      <c r="G43" s="2">
        <v>50537</v>
      </c>
      <c r="H43" s="2">
        <v>50510</v>
      </c>
      <c r="I43" s="2">
        <v>50424</v>
      </c>
      <c r="J43" s="2"/>
      <c r="K43" s="2">
        <v>50373</v>
      </c>
      <c r="L43" s="2"/>
      <c r="M43" s="2">
        <v>50292</v>
      </c>
      <c r="N43" s="2"/>
    </row>
    <row r="44" spans="1:14" x14ac:dyDescent="0.25">
      <c r="D44" s="9"/>
    </row>
    <row r="45" spans="1:14" x14ac:dyDescent="0.25">
      <c r="A45" s="1" t="s">
        <v>27</v>
      </c>
      <c r="B45" s="1"/>
      <c r="C45" s="1"/>
      <c r="D45" s="9"/>
    </row>
    <row r="46" spans="1:14" ht="17.25" x14ac:dyDescent="0.25">
      <c r="A46" t="s">
        <v>40</v>
      </c>
      <c r="B46" s="18">
        <v>594417</v>
      </c>
      <c r="C46" s="7">
        <v>267027</v>
      </c>
      <c r="D46" s="7">
        <v>351285</v>
      </c>
      <c r="E46" s="2">
        <v>363264</v>
      </c>
      <c r="F46" s="2">
        <v>388131</v>
      </c>
      <c r="G46" s="2">
        <v>366625</v>
      </c>
      <c r="H46" s="2">
        <v>491626</v>
      </c>
      <c r="I46" s="7">
        <v>435161</v>
      </c>
      <c r="J46" s="10">
        <v>-2</v>
      </c>
      <c r="K46" s="7">
        <v>344195</v>
      </c>
      <c r="L46" s="10">
        <v>-2</v>
      </c>
      <c r="M46" s="7">
        <v>353194</v>
      </c>
      <c r="N46" s="7"/>
    </row>
    <row r="47" spans="1:14" x14ac:dyDescent="0.25">
      <c r="A47" t="s">
        <v>38</v>
      </c>
      <c r="B47" s="7">
        <v>-1009279</v>
      </c>
      <c r="C47" s="7">
        <v>-611137</v>
      </c>
      <c r="D47" s="7">
        <v>-432589</v>
      </c>
      <c r="E47" s="2">
        <v>-299999</v>
      </c>
      <c r="F47" s="2">
        <v>-310938</v>
      </c>
      <c r="G47" s="2">
        <v>-278705</v>
      </c>
      <c r="H47" s="2">
        <v>-277853</v>
      </c>
      <c r="I47" s="7">
        <v>-285488</v>
      </c>
      <c r="J47" s="7"/>
      <c r="K47" s="7">
        <v>-296950</v>
      </c>
      <c r="L47" s="7"/>
      <c r="M47" s="7">
        <v>-294021</v>
      </c>
      <c r="N47" s="7"/>
    </row>
    <row r="48" spans="1:14" ht="17.25" x14ac:dyDescent="0.25">
      <c r="A48" t="s">
        <v>39</v>
      </c>
      <c r="B48" s="7">
        <v>-917661</v>
      </c>
      <c r="C48" s="7">
        <v>-589947</v>
      </c>
      <c r="D48" s="7">
        <v>-424267</v>
      </c>
      <c r="E48" s="2">
        <v>-273653</v>
      </c>
      <c r="F48" s="2">
        <v>-347258</v>
      </c>
      <c r="G48" s="2">
        <v>-280492</v>
      </c>
      <c r="H48" s="2">
        <v>-258177</v>
      </c>
      <c r="I48" s="7">
        <v>-280441</v>
      </c>
      <c r="J48" s="10">
        <v>-2</v>
      </c>
      <c r="K48" s="7">
        <v>-293933</v>
      </c>
      <c r="L48" s="10">
        <v>-2</v>
      </c>
      <c r="M48" s="7">
        <v>-291706</v>
      </c>
      <c r="N48" s="7"/>
    </row>
    <row r="49" spans="1:14" x14ac:dyDescent="0.25">
      <c r="A49" s="9" t="s">
        <v>52</v>
      </c>
      <c r="B49" s="7">
        <v>364680</v>
      </c>
      <c r="C49" s="7">
        <v>472772</v>
      </c>
      <c r="D49" s="7">
        <v>35316</v>
      </c>
      <c r="E49" s="2">
        <v>-149484</v>
      </c>
      <c r="F49" s="2">
        <v>16989</v>
      </c>
      <c r="G49" s="2">
        <v>-136371</v>
      </c>
      <c r="H49" s="2">
        <v>-42606</v>
      </c>
      <c r="I49" s="2">
        <v>-139551</v>
      </c>
      <c r="J49" s="2"/>
      <c r="K49" s="2">
        <v>-103584</v>
      </c>
      <c r="L49" s="2"/>
      <c r="M49" s="2">
        <v>-3494</v>
      </c>
      <c r="N49" s="2"/>
    </row>
    <row r="50" spans="1:14" x14ac:dyDescent="0.25">
      <c r="A50" t="s">
        <v>51</v>
      </c>
      <c r="B50" s="7">
        <v>41436</v>
      </c>
      <c r="C50" s="7">
        <v>149852</v>
      </c>
      <c r="D50" s="7">
        <v>-37666</v>
      </c>
      <c r="E50" s="2">
        <v>-59873</v>
      </c>
      <c r="F50" s="2">
        <v>57862</v>
      </c>
      <c r="G50" s="2">
        <v>-50238</v>
      </c>
      <c r="H50" s="2">
        <v>190843</v>
      </c>
      <c r="I50" s="2">
        <v>15169</v>
      </c>
      <c r="J50" s="2"/>
      <c r="K50" s="2">
        <v>-53322</v>
      </c>
      <c r="L50" s="2"/>
      <c r="M50" s="2">
        <v>57994</v>
      </c>
      <c r="N50" s="2"/>
    </row>
    <row r="51" spans="1:14" x14ac:dyDescent="0.25">
      <c r="B51" s="9"/>
      <c r="C51" s="9"/>
      <c r="D51" s="9"/>
    </row>
    <row r="52" spans="1:14" x14ac:dyDescent="0.25">
      <c r="A52" s="1" t="s">
        <v>28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</row>
    <row r="53" spans="1:14" x14ac:dyDescent="0.25">
      <c r="A53" t="s">
        <v>29</v>
      </c>
      <c r="B53" s="15">
        <v>61.73</v>
      </c>
      <c r="C53" s="15">
        <v>57.44</v>
      </c>
      <c r="D53" s="15">
        <v>55.52</v>
      </c>
      <c r="E53" s="4">
        <v>52.82</v>
      </c>
      <c r="F53" s="4">
        <v>50.73</v>
      </c>
      <c r="G53" s="4">
        <v>48.9</v>
      </c>
      <c r="H53" s="4">
        <v>47.04</v>
      </c>
      <c r="I53" s="4">
        <v>44.68</v>
      </c>
      <c r="J53" s="4"/>
      <c r="K53" s="4">
        <v>42.74</v>
      </c>
      <c r="L53" s="4"/>
      <c r="M53" s="4">
        <v>40.880000000000003</v>
      </c>
      <c r="N53" s="4"/>
    </row>
    <row r="54" spans="1:14" x14ac:dyDescent="0.25">
      <c r="A54" t="s">
        <v>30</v>
      </c>
      <c r="B54" s="16">
        <v>1.77</v>
      </c>
      <c r="C54" s="16">
        <v>1.71</v>
      </c>
      <c r="D54" s="16">
        <f>107.85/D53</f>
        <v>1.9425432276657058</v>
      </c>
      <c r="E54" s="16">
        <f>113.31/E53</f>
        <v>2.1452101476713366</v>
      </c>
      <c r="F54" s="5">
        <v>1.89</v>
      </c>
      <c r="G54" s="5">
        <v>2.1800000000000002</v>
      </c>
      <c r="H54" s="5">
        <v>1.98</v>
      </c>
      <c r="I54" s="5">
        <v>2.04</v>
      </c>
      <c r="J54" s="5"/>
      <c r="K54" s="5">
        <v>1.88</v>
      </c>
      <c r="L54" s="5"/>
      <c r="M54" s="5">
        <v>1.66</v>
      </c>
      <c r="N54" s="5"/>
    </row>
    <row r="55" spans="1:14" x14ac:dyDescent="0.25">
      <c r="A55" t="s">
        <v>31</v>
      </c>
      <c r="B55" s="17">
        <v>0.61</v>
      </c>
      <c r="C55" s="17">
        <v>0.62</v>
      </c>
      <c r="D55" s="17">
        <f>D28/D27</f>
        <v>0.59491193737769077</v>
      </c>
      <c r="E55" s="5">
        <f>E28/E27</f>
        <v>0.59381443298969072</v>
      </c>
      <c r="F55" s="5">
        <v>0.57999999999999996</v>
      </c>
      <c r="G55" s="5">
        <v>0.56000000000000005</v>
      </c>
      <c r="H55" s="5">
        <v>0.53</v>
      </c>
      <c r="I55" s="5">
        <v>0.53</v>
      </c>
      <c r="J55" s="5"/>
      <c r="K55" s="5">
        <v>0.53</v>
      </c>
      <c r="L55" s="5"/>
      <c r="M55" s="5">
        <v>0.5</v>
      </c>
      <c r="N55" s="5"/>
    </row>
    <row r="56" spans="1:14" x14ac:dyDescent="0.25">
      <c r="A56" t="s">
        <v>32</v>
      </c>
      <c r="B56" s="13">
        <v>8.6999999999999994E-2</v>
      </c>
      <c r="C56" s="13">
        <v>0.09</v>
      </c>
      <c r="D56" s="13">
        <v>9.1999999999999998E-2</v>
      </c>
      <c r="E56" s="6">
        <v>9.1999999999999998E-2</v>
      </c>
      <c r="F56" s="6">
        <v>9.2999999999999999E-2</v>
      </c>
      <c r="G56" s="6">
        <v>9.4E-2</v>
      </c>
      <c r="H56" s="6">
        <v>9.6000000000000002E-2</v>
      </c>
      <c r="I56" s="6">
        <v>9.4E-2</v>
      </c>
      <c r="J56" s="6"/>
      <c r="K56" s="6">
        <v>9.1999999999999998E-2</v>
      </c>
      <c r="L56" s="6"/>
      <c r="M56" s="6">
        <v>9.5000000000000001E-2</v>
      </c>
      <c r="N56" s="6"/>
    </row>
    <row r="57" spans="1:14" x14ac:dyDescent="0.25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</row>
    <row r="58" spans="1:14" x14ac:dyDescent="0.25">
      <c r="A58" s="21" t="s">
        <v>48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</row>
    <row r="59" spans="1:14" ht="32.450000000000003" customHeight="1" x14ac:dyDescent="0.25">
      <c r="A59" s="21" t="s">
        <v>50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</row>
    <row r="60" spans="1:14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</row>
    <row r="61" spans="1:14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</row>
    <row r="62" spans="1:14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</row>
  </sheetData>
  <mergeCells count="2">
    <mergeCell ref="A59:N59"/>
    <mergeCell ref="A58:N58"/>
  </mergeCells>
  <pageMargins left="0.7" right="0.7" top="0.75" bottom="0.75" header="0.3" footer="0.3"/>
  <pageSetup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Wonderlich, John</cp:lastModifiedBy>
  <cp:lastPrinted>2019-03-11T16:04:41Z</cp:lastPrinted>
  <dcterms:created xsi:type="dcterms:W3CDTF">2018-03-07T21:10:36Z</dcterms:created>
  <dcterms:modified xsi:type="dcterms:W3CDTF">2025-04-12T13:31:26Z</dcterms:modified>
</cp:coreProperties>
</file>